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y Book for Mac/BFParishCouncil/Finance/2025-2026/"/>
    </mc:Choice>
  </mc:AlternateContent>
  <xr:revisionPtr revIDLastSave="0" documentId="13_ncr:1_{B3CD7BCC-5ABA-7E45-BD16-3F01DAA8AB87}" xr6:coauthVersionLast="47" xr6:coauthVersionMax="47" xr10:uidLastSave="{00000000-0000-0000-0000-000000000000}"/>
  <bookViews>
    <workbookView xWindow="5540" yWindow="600" windowWidth="28780" windowHeight="19440" xr2:uid="{1F5CE323-E10C-B946-9971-1D0B2A9BD740}"/>
  </bookViews>
  <sheets>
    <sheet name="Sheet1" sheetId="1" r:id="rId1"/>
  </sheets>
  <definedNames>
    <definedName name="_xlnm.Print_Area" localSheetId="0">Sheet1!$A$1:$M$45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I42" i="1"/>
  <c r="D20" i="1" l="1"/>
  <c r="L36" i="1"/>
  <c r="I36" i="1"/>
  <c r="D21" i="1" s="1"/>
  <c r="D36" i="1"/>
  <c r="C36" i="1"/>
  <c r="C43" i="1"/>
  <c r="J36" i="1"/>
  <c r="F20" i="1"/>
  <c r="F22" i="1" s="1"/>
  <c r="D22" i="1" l="1"/>
</calcChain>
</file>

<file path=xl/sharedStrings.xml><?xml version="1.0" encoding="utf-8"?>
<sst xmlns="http://schemas.openxmlformats.org/spreadsheetml/2006/main" count="69" uniqueCount="65">
  <si>
    <t xml:space="preserve">                             INCOME</t>
  </si>
  <si>
    <t xml:space="preserve">                               EXPENDITURE</t>
  </si>
  <si>
    <t>Balances Brought Forward</t>
  </si>
  <si>
    <t>Precept</t>
  </si>
  <si>
    <t>Village Hall Hire</t>
  </si>
  <si>
    <t>Allotments</t>
  </si>
  <si>
    <t>Repairs</t>
  </si>
  <si>
    <t>VAT Refunds</t>
  </si>
  <si>
    <t>Christmas Lights</t>
  </si>
  <si>
    <t>Composting Group</t>
  </si>
  <si>
    <t>Grant - Burial Ground</t>
  </si>
  <si>
    <t>Hedge Cutting</t>
  </si>
  <si>
    <t>Insurance</t>
  </si>
  <si>
    <t>Grass Cutting</t>
    <phoneticPr fontId="0" type="noConversion"/>
  </si>
  <si>
    <t>Audit</t>
  </si>
  <si>
    <t>DALC Subscription</t>
  </si>
  <si>
    <t>General Expenses</t>
    <phoneticPr fontId="0" type="noConversion"/>
  </si>
  <si>
    <t>Rent</t>
  </si>
  <si>
    <t>Total B/forward + Income</t>
  </si>
  <si>
    <t>Less Total Expenditure</t>
  </si>
  <si>
    <t>VAT</t>
  </si>
  <si>
    <t xml:space="preserve">Balance </t>
  </si>
  <si>
    <t>Station Rd Allotments</t>
  </si>
  <si>
    <t>Represented by:</t>
  </si>
  <si>
    <t xml:space="preserve">Millennium Green </t>
  </si>
  <si>
    <t>Community Building</t>
  </si>
  <si>
    <t>Total Expenditure</t>
  </si>
  <si>
    <t>A/c 35082088</t>
  </si>
  <si>
    <t>Brought Forward</t>
  </si>
  <si>
    <t>Income</t>
  </si>
  <si>
    <t>Expenditure</t>
  </si>
  <si>
    <t>Dog Bins</t>
  </si>
  <si>
    <t>Benches</t>
  </si>
  <si>
    <t>Speed Sign</t>
  </si>
  <si>
    <t xml:space="preserve">   </t>
  </si>
  <si>
    <t>Website</t>
  </si>
  <si>
    <t>Energy Audit</t>
  </si>
  <si>
    <t>NDC Grant</t>
  </si>
  <si>
    <t>Composting Group Expenditure:</t>
  </si>
  <si>
    <t>Donation</t>
  </si>
  <si>
    <t>Running Costs</t>
  </si>
  <si>
    <t>Shop - Utilities</t>
  </si>
  <si>
    <t>Donation for benches</t>
  </si>
  <si>
    <t>Contributions towards Play Area</t>
  </si>
  <si>
    <t>Composting Group - swing</t>
  </si>
  <si>
    <t>Composting Group - Play Area</t>
  </si>
  <si>
    <t>Donation for Swing</t>
  </si>
  <si>
    <t>Village Hall Donation</t>
  </si>
  <si>
    <t>Recreation Ground</t>
  </si>
  <si>
    <t>2024/25</t>
  </si>
  <si>
    <t>Closing Balances 31/03/26</t>
  </si>
  <si>
    <t>2024/2025</t>
  </si>
  <si>
    <t>Balance 31 March 2026</t>
  </si>
  <si>
    <t>Bratton Fleming News - advertisers</t>
  </si>
  <si>
    <t>Salary + PAYE</t>
  </si>
  <si>
    <t>Grant - Community Litterpick</t>
  </si>
  <si>
    <t>Poppy Wreath</t>
  </si>
  <si>
    <t>Bratton Fleming News</t>
  </si>
  <si>
    <t>Community Orchard</t>
  </si>
  <si>
    <t>Play Area/Equipment</t>
  </si>
  <si>
    <t>Interest</t>
  </si>
  <si>
    <t>H&amp;L E/Access Acc. 15040064539</t>
  </si>
  <si>
    <t>H&amp;L  90 day Acc  1704006340</t>
  </si>
  <si>
    <t>Lloyds C. Account 00249723</t>
  </si>
  <si>
    <t>Grant - CT Festival &amp; VE80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</si>
</sst>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_);[Red]\(&quot;£&quot;#,##0.00\)"/>
    <numFmt numFmtId="164" formatCode="&quot;£&quot;#,##0.00;[Red]&quot;£&quot;#,##0.00"/>
    <numFmt numFmtId="165" formatCode="&quot;£&quot;#,##0.00"/>
  </numFmts>
  <fonts count="14" x14ac:knownFonts="1">
    <font>
      <sz val="12"/>
      <color theme="1"/>
      <name val="Calibri"/>
      <family val="2"/>
      <scheme val="minor"/>
    </font>
    <font>
      <i/>
      <sz val="8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0" xfId="0" applyFont="1"/>
    <xf numFmtId="0" fontId="0" fillId="2" borderId="1" xfId="0" applyFill="1" applyBorder="1"/>
    <xf numFmtId="4" fontId="0" fillId="2" borderId="2" xfId="0" applyNumberFormat="1" applyFill="1" applyBorder="1"/>
    <xf numFmtId="4" fontId="0" fillId="0" borderId="3" xfId="0" applyNumberFormat="1" applyBorder="1"/>
    <xf numFmtId="4" fontId="1" fillId="2" borderId="4" xfId="0" applyNumberFormat="1" applyFont="1" applyFill="1" applyBorder="1"/>
    <xf numFmtId="4" fontId="0" fillId="0" borderId="5" xfId="0" applyNumberFormat="1" applyBorder="1"/>
    <xf numFmtId="4" fontId="1" fillId="2" borderId="4" xfId="0" applyNumberFormat="1" applyFont="1" applyFill="1" applyBorder="1" applyAlignment="1">
      <alignment horizontal="right"/>
    </xf>
    <xf numFmtId="0" fontId="4" fillId="2" borderId="6" xfId="0" applyFont="1" applyFill="1" applyBorder="1"/>
    <xf numFmtId="4" fontId="0" fillId="2" borderId="7" xfId="0" applyNumberFormat="1" applyFill="1" applyBorder="1"/>
    <xf numFmtId="0" fontId="1" fillId="2" borderId="8" xfId="0" applyFont="1" applyFill="1" applyBorder="1" applyAlignment="1">
      <alignment horizontal="center"/>
    </xf>
    <xf numFmtId="4" fontId="3" fillId="2" borderId="7" xfId="0" applyNumberFormat="1" applyFont="1" applyFill="1" applyBorder="1"/>
    <xf numFmtId="0" fontId="3" fillId="0" borderId="3" xfId="0" applyFont="1" applyBorder="1"/>
    <xf numFmtId="4" fontId="3" fillId="0" borderId="0" xfId="0" applyNumberFormat="1" applyFont="1" applyAlignment="1">
      <alignment horizontal="right"/>
    </xf>
    <xf numFmtId="4" fontId="3" fillId="0" borderId="5" xfId="0" applyNumberFormat="1" applyFont="1" applyBorder="1"/>
    <xf numFmtId="4" fontId="1" fillId="0" borderId="4" xfId="0" applyNumberFormat="1" applyFont="1" applyBorder="1"/>
    <xf numFmtId="164" fontId="2" fillId="0" borderId="0" xfId="0" applyNumberFormat="1" applyFont="1" applyAlignment="1">
      <alignment horizontal="center"/>
    </xf>
    <xf numFmtId="4" fontId="3" fillId="0" borderId="3" xfId="0" applyNumberFormat="1" applyFont="1" applyBorder="1"/>
    <xf numFmtId="4" fontId="1" fillId="0" borderId="3" xfId="0" applyNumberFormat="1" applyFont="1" applyBorder="1" applyAlignment="1">
      <alignment horizontal="right"/>
    </xf>
    <xf numFmtId="0" fontId="3" fillId="0" borderId="5" xfId="0" applyFont="1" applyBorder="1"/>
    <xf numFmtId="4" fontId="3" fillId="0" borderId="0" xfId="0" applyNumberFormat="1" applyFont="1"/>
    <xf numFmtId="4" fontId="1" fillId="0" borderId="5" xfId="0" applyNumberFormat="1" applyFont="1" applyBorder="1"/>
    <xf numFmtId="4" fontId="1" fillId="0" borderId="5" xfId="0" applyNumberFormat="1" applyFont="1" applyBorder="1" applyAlignment="1">
      <alignment horizontal="right"/>
    </xf>
    <xf numFmtId="4" fontId="3" fillId="0" borderId="9" xfId="0" applyNumberFormat="1" applyFont="1" applyBorder="1"/>
    <xf numFmtId="0" fontId="3" fillId="0" borderId="9" xfId="0" applyFont="1" applyBorder="1"/>
    <xf numFmtId="4" fontId="1" fillId="0" borderId="10" xfId="0" applyNumberFormat="1" applyFont="1" applyBorder="1"/>
    <xf numFmtId="0" fontId="5" fillId="0" borderId="5" xfId="0" applyFont="1" applyBorder="1"/>
    <xf numFmtId="4" fontId="3" fillId="0" borderId="11" xfId="0" applyNumberFormat="1" applyFont="1" applyBorder="1"/>
    <xf numFmtId="4" fontId="3" fillId="0" borderId="7" xfId="0" applyNumberFormat="1" applyFont="1" applyBorder="1"/>
    <xf numFmtId="4" fontId="1" fillId="0" borderId="8" xfId="0" applyNumberFormat="1" applyFont="1" applyBorder="1"/>
    <xf numFmtId="0" fontId="6" fillId="0" borderId="5" xfId="0" applyFont="1" applyBorder="1"/>
    <xf numFmtId="4" fontId="6" fillId="2" borderId="1" xfId="0" applyNumberFormat="1" applyFont="1" applyFill="1" applyBorder="1"/>
    <xf numFmtId="4" fontId="6" fillId="0" borderId="5" xfId="0" applyNumberFormat="1" applyFont="1" applyBorder="1"/>
    <xf numFmtId="4" fontId="6" fillId="2" borderId="6" xfId="0" applyNumberFormat="1" applyFont="1" applyFill="1" applyBorder="1"/>
    <xf numFmtId="0" fontId="3" fillId="0" borderId="11" xfId="0" applyFont="1" applyBorder="1"/>
    <xf numFmtId="165" fontId="6" fillId="2" borderId="12" xfId="0" applyNumberFormat="1" applyFont="1" applyFill="1" applyBorder="1"/>
    <xf numFmtId="4" fontId="6" fillId="0" borderId="11" xfId="0" applyNumberFormat="1" applyFont="1" applyBorder="1"/>
    <xf numFmtId="4" fontId="1" fillId="0" borderId="13" xfId="0" applyNumberFormat="1" applyFont="1" applyBorder="1"/>
    <xf numFmtId="4" fontId="6" fillId="0" borderId="9" xfId="0" applyNumberFormat="1" applyFont="1" applyBorder="1"/>
    <xf numFmtId="0" fontId="4" fillId="3" borderId="14" xfId="0" applyFont="1" applyFill="1" applyBorder="1" applyAlignment="1">
      <alignment horizontal="right"/>
    </xf>
    <xf numFmtId="4" fontId="3" fillId="3" borderId="15" xfId="0" applyNumberFormat="1" applyFont="1" applyFill="1" applyBorder="1"/>
    <xf numFmtId="4" fontId="3" fillId="3" borderId="16" xfId="0" applyNumberFormat="1" applyFont="1" applyFill="1" applyBorder="1"/>
    <xf numFmtId="4" fontId="2" fillId="0" borderId="0" xfId="0" applyNumberFormat="1" applyFont="1" applyAlignment="1">
      <alignment horizontal="center"/>
    </xf>
    <xf numFmtId="4" fontId="0" fillId="0" borderId="9" xfId="0" applyNumberFormat="1" applyBorder="1"/>
    <xf numFmtId="0" fontId="3" fillId="0" borderId="17" xfId="0" applyFont="1" applyBorder="1"/>
    <xf numFmtId="4" fontId="3" fillId="0" borderId="18" xfId="0" applyNumberFormat="1" applyFont="1" applyBorder="1"/>
    <xf numFmtId="4" fontId="1" fillId="0" borderId="10" xfId="0" applyNumberFormat="1" applyFont="1" applyBorder="1" applyAlignment="1">
      <alignment horizontal="right"/>
    </xf>
    <xf numFmtId="0" fontId="6" fillId="0" borderId="17" xfId="0" applyFont="1" applyBorder="1"/>
    <xf numFmtId="8" fontId="2" fillId="0" borderId="0" xfId="0" applyNumberFormat="1" applyFont="1" applyAlignment="1">
      <alignment horizontal="center"/>
    </xf>
    <xf numFmtId="4" fontId="6" fillId="0" borderId="0" xfId="0" applyNumberFormat="1" applyFont="1"/>
    <xf numFmtId="4" fontId="3" fillId="0" borderId="6" xfId="0" applyNumberFormat="1" applyFont="1" applyBorder="1"/>
    <xf numFmtId="0" fontId="0" fillId="0" borderId="17" xfId="0" applyBorder="1"/>
    <xf numFmtId="4" fontId="0" fillId="0" borderId="18" xfId="0" applyNumberFormat="1" applyBorder="1"/>
    <xf numFmtId="4" fontId="1" fillId="0" borderId="13" xfId="0" applyNumberFormat="1" applyFont="1" applyBorder="1" applyAlignment="1">
      <alignment horizontal="right"/>
    </xf>
    <xf numFmtId="0" fontId="7" fillId="3" borderId="19" xfId="0" applyFont="1" applyFill="1" applyBorder="1"/>
    <xf numFmtId="4" fontId="0" fillId="3" borderId="20" xfId="0" applyNumberFormat="1" applyFill="1" applyBorder="1"/>
    <xf numFmtId="4" fontId="0" fillId="3" borderId="21" xfId="0" applyNumberFormat="1" applyFill="1" applyBorder="1"/>
    <xf numFmtId="0" fontId="6" fillId="4" borderId="12" xfId="0" applyFont="1" applyFill="1" applyBorder="1"/>
    <xf numFmtId="4" fontId="3" fillId="4" borderId="22" xfId="0" applyNumberFormat="1" applyFont="1" applyFill="1" applyBorder="1"/>
    <xf numFmtId="0" fontId="1" fillId="4" borderId="13" xfId="0" applyFont="1" applyFill="1" applyBorder="1" applyAlignment="1">
      <alignment horizontal="center"/>
    </xf>
    <xf numFmtId="4" fontId="8" fillId="0" borderId="10" xfId="0" applyNumberFormat="1" applyFont="1" applyBorder="1"/>
    <xf numFmtId="165" fontId="9" fillId="3" borderId="23" xfId="0" applyNumberFormat="1" applyFont="1" applyFill="1" applyBorder="1"/>
    <xf numFmtId="4" fontId="8" fillId="0" borderId="25" xfId="0" applyNumberFormat="1" applyFont="1" applyBorder="1"/>
    <xf numFmtId="0" fontId="0" fillId="0" borderId="26" xfId="0" applyBorder="1"/>
    <xf numFmtId="4" fontId="0" fillId="0" borderId="24" xfId="0" applyNumberFormat="1" applyBorder="1"/>
    <xf numFmtId="4" fontId="0" fillId="0" borderId="27" xfId="0" applyNumberFormat="1" applyBorder="1"/>
    <xf numFmtId="0" fontId="3" fillId="0" borderId="6" xfId="0" applyFont="1" applyBorder="1"/>
    <xf numFmtId="165" fontId="6" fillId="5" borderId="7" xfId="0" applyNumberFormat="1" applyFont="1" applyFill="1" applyBorder="1"/>
    <xf numFmtId="4" fontId="10" fillId="0" borderId="8" xfId="0" applyNumberFormat="1" applyFont="1" applyBorder="1"/>
    <xf numFmtId="4" fontId="3" fillId="0" borderId="1" xfId="0" applyNumberFormat="1" applyFont="1" applyBorder="1"/>
    <xf numFmtId="4" fontId="5" fillId="0" borderId="0" xfId="0" applyNumberFormat="1" applyFont="1"/>
    <xf numFmtId="4" fontId="0" fillId="0" borderId="13" xfId="0" applyNumberFormat="1" applyBorder="1"/>
    <xf numFmtId="4" fontId="3" fillId="0" borderId="24" xfId="0" applyNumberFormat="1" applyFont="1" applyBorder="1"/>
    <xf numFmtId="0" fontId="0" fillId="0" borderId="9" xfId="0" applyBorder="1"/>
    <xf numFmtId="4" fontId="12" fillId="0" borderId="10" xfId="0" applyNumberFormat="1" applyFont="1" applyBorder="1"/>
    <xf numFmtId="0" fontId="0" fillId="0" borderId="5" xfId="0" applyBorder="1"/>
    <xf numFmtId="4" fontId="12" fillId="0" borderId="5" xfId="0" applyNumberFormat="1" applyFont="1" applyBorder="1"/>
    <xf numFmtId="0" fontId="3" fillId="0" borderId="26" xfId="0" applyFont="1" applyBorder="1"/>
    <xf numFmtId="165" fontId="6" fillId="0" borderId="18" xfId="0" applyNumberFormat="1" applyFont="1" applyBorder="1"/>
    <xf numFmtId="4" fontId="3" fillId="0" borderId="27" xfId="0" applyNumberFormat="1" applyFont="1" applyBorder="1"/>
    <xf numFmtId="0" fontId="0" fillId="0" borderId="18" xfId="0" applyBorder="1"/>
    <xf numFmtId="165" fontId="11" fillId="0" borderId="24" xfId="0" applyNumberFormat="1" applyFont="1" applyBorder="1"/>
    <xf numFmtId="0" fontId="0" fillId="0" borderId="27" xfId="0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4" fontId="0" fillId="0" borderId="28" xfId="0" applyNumberFormat="1" applyBorder="1"/>
    <xf numFmtId="4" fontId="13" fillId="0" borderId="5" xfId="0" applyNumberFormat="1" applyFont="1" applyBorder="1"/>
    <xf numFmtId="40" fontId="0" fillId="0" borderId="0" xfId="0" applyNumberFormat="1"/>
    <xf numFmtId="4" fontId="5" fillId="0" borderId="5" xfId="0" applyNumberFormat="1" applyFont="1" applyBorder="1"/>
    <xf numFmtId="4" fontId="3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</xdr:row>
      <xdr:rowOff>12700</xdr:rowOff>
    </xdr:from>
    <xdr:to>
      <xdr:col>7</xdr:col>
      <xdr:colOff>1778000</xdr:colOff>
      <xdr:row>1</xdr:row>
      <xdr:rowOff>660400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1A135C3-18F9-514B-8509-25A4FDA62398}"/>
            </a:ext>
          </a:extLst>
        </xdr:cNvPr>
        <xdr:cNvSpPr txBox="1">
          <a:spLocks noChangeArrowheads="1"/>
        </xdr:cNvSpPr>
      </xdr:nvSpPr>
      <xdr:spPr bwMode="auto">
        <a:xfrm>
          <a:off x="2476500" y="215900"/>
          <a:ext cx="5524500" cy="584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BRATTON  FLEMING  PARISH  COUNCIL</a:t>
          </a:r>
        </a:p>
        <a:p>
          <a:pPr algn="ctr" rtl="0">
            <a:lnSpc>
              <a:spcPts val="1300"/>
            </a:lnSpc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INCOME &amp; EXPENDITURE  ACCOUNT  2025/2026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Year Ending 31 March 2026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E1BD-5435-F045-B873-2D14B03B891F}">
  <sheetPr>
    <pageSetUpPr fitToPage="1"/>
  </sheetPr>
  <dimension ref="A1:N48"/>
  <sheetViews>
    <sheetView tabSelected="1" zoomScale="108" zoomScaleNormal="108" workbookViewId="0">
      <selection activeCell="P8" sqref="P8"/>
    </sheetView>
  </sheetViews>
  <sheetFormatPr baseColWidth="10" defaultRowHeight="16" x14ac:dyDescent="0.2"/>
  <cols>
    <col min="1" max="1" width="4" customWidth="1"/>
    <col min="2" max="2" width="26.83203125" customWidth="1"/>
    <col min="3" max="3" width="12" customWidth="1"/>
    <col min="4" max="4" width="15.33203125" customWidth="1"/>
    <col min="5" max="5" width="2" customWidth="1"/>
    <col min="7" max="7" width="7.6640625" customWidth="1"/>
    <col min="8" max="8" width="23.6640625" customWidth="1"/>
    <col min="11" max="11" width="4" customWidth="1"/>
    <col min="13" max="13" width="4.33203125" customWidth="1"/>
  </cols>
  <sheetData>
    <row r="1" spans="1:14" x14ac:dyDescent="0.2">
      <c r="C1" s="1"/>
      <c r="D1" s="1"/>
      <c r="E1" s="1"/>
      <c r="F1" s="2"/>
      <c r="G1" s="3"/>
      <c r="I1" s="1"/>
      <c r="J1" s="1"/>
      <c r="K1" s="1"/>
      <c r="L1" s="4"/>
    </row>
    <row r="2" spans="1:14" ht="50" customHeight="1" x14ac:dyDescent="0.2">
      <c r="C2" s="1"/>
      <c r="D2" s="1"/>
      <c r="E2" s="1"/>
      <c r="F2" s="2"/>
      <c r="G2" s="3"/>
      <c r="I2" s="1"/>
      <c r="J2" s="1"/>
      <c r="K2" s="1"/>
      <c r="L2" s="4"/>
    </row>
    <row r="3" spans="1:14" x14ac:dyDescent="0.2">
      <c r="C3" s="1"/>
      <c r="D3" s="1"/>
      <c r="E3" s="1"/>
      <c r="F3" s="2"/>
      <c r="G3" s="3"/>
      <c r="I3" s="1"/>
      <c r="J3" s="1"/>
      <c r="K3" s="1"/>
      <c r="L3" s="4"/>
    </row>
    <row r="4" spans="1:14" x14ac:dyDescent="0.2">
      <c r="A4" s="5"/>
      <c r="B4" s="6"/>
      <c r="C4" s="7"/>
      <c r="D4" s="7"/>
      <c r="E4" s="8"/>
      <c r="F4" s="9"/>
      <c r="G4" s="3"/>
      <c r="H4" s="6"/>
      <c r="I4" s="7"/>
      <c r="J4" s="7"/>
      <c r="K4" s="8"/>
      <c r="L4" s="11"/>
    </row>
    <row r="5" spans="1:14" x14ac:dyDescent="0.2">
      <c r="B5" s="12" t="s">
        <v>0</v>
      </c>
      <c r="C5" s="13"/>
      <c r="D5" s="13"/>
      <c r="E5" s="10"/>
      <c r="F5" s="14" t="s">
        <v>49</v>
      </c>
      <c r="G5" s="3"/>
      <c r="H5" s="12" t="s">
        <v>1</v>
      </c>
      <c r="I5" s="15"/>
      <c r="J5" s="13"/>
      <c r="K5" s="10"/>
      <c r="L5" s="14" t="s">
        <v>49</v>
      </c>
    </row>
    <row r="6" spans="1:14" x14ac:dyDescent="0.2">
      <c r="B6" s="16" t="s">
        <v>2</v>
      </c>
      <c r="C6" s="17"/>
      <c r="D6" s="73">
        <v>54318.66</v>
      </c>
      <c r="E6" s="18"/>
      <c r="F6" s="19">
        <v>53133.56</v>
      </c>
      <c r="G6" s="20"/>
      <c r="H6" s="16" t="s">
        <v>54</v>
      </c>
      <c r="I6" s="21">
        <v>1650</v>
      </c>
      <c r="J6" s="8"/>
      <c r="K6" s="10"/>
      <c r="L6" s="22">
        <v>1650</v>
      </c>
      <c r="N6" s="92"/>
    </row>
    <row r="7" spans="1:14" x14ac:dyDescent="0.2">
      <c r="B7" s="23" t="s">
        <v>3</v>
      </c>
      <c r="C7" s="24">
        <v>17500</v>
      </c>
      <c r="D7" s="18"/>
      <c r="E7" s="18"/>
      <c r="F7" s="25">
        <v>17500</v>
      </c>
      <c r="G7" s="20"/>
      <c r="H7" s="23" t="s">
        <v>4</v>
      </c>
      <c r="I7" s="18">
        <v>135</v>
      </c>
      <c r="J7" s="10"/>
      <c r="K7" s="10"/>
      <c r="L7" s="26">
        <v>189</v>
      </c>
      <c r="N7" s="92"/>
    </row>
    <row r="8" spans="1:14" x14ac:dyDescent="0.2">
      <c r="B8" s="23" t="s">
        <v>42</v>
      </c>
      <c r="C8" s="18">
        <v>0</v>
      </c>
      <c r="D8" s="24"/>
      <c r="E8" s="27"/>
      <c r="F8" s="25">
        <v>500.32</v>
      </c>
      <c r="G8" s="20"/>
      <c r="H8" s="23" t="s">
        <v>47</v>
      </c>
      <c r="I8" s="18">
        <v>0</v>
      </c>
      <c r="J8" s="10"/>
      <c r="K8" s="10"/>
      <c r="L8" s="26">
        <v>150</v>
      </c>
      <c r="N8" s="92"/>
    </row>
    <row r="9" spans="1:14" x14ac:dyDescent="0.2">
      <c r="B9" s="28" t="s">
        <v>46</v>
      </c>
      <c r="C9" s="18">
        <v>0</v>
      </c>
      <c r="D9" s="24"/>
      <c r="E9" s="27"/>
      <c r="F9" s="25">
        <v>750</v>
      </c>
      <c r="G9" s="20"/>
      <c r="H9" s="23" t="s">
        <v>64</v>
      </c>
      <c r="I9" s="18">
        <v>127.29</v>
      </c>
      <c r="J9" s="10"/>
      <c r="K9" s="10"/>
      <c r="L9" s="26">
        <v>262.58999999999997</v>
      </c>
      <c r="N9" s="92"/>
    </row>
    <row r="10" spans="1:14" x14ac:dyDescent="0.2">
      <c r="B10" s="28" t="s">
        <v>5</v>
      </c>
      <c r="C10" s="18">
        <v>223</v>
      </c>
      <c r="D10" s="24"/>
      <c r="E10" s="18"/>
      <c r="F10" s="29">
        <v>445</v>
      </c>
      <c r="G10" s="20"/>
      <c r="H10" s="23" t="s">
        <v>6</v>
      </c>
      <c r="I10" s="18">
        <v>280.07</v>
      </c>
      <c r="J10" s="10"/>
      <c r="K10" s="10"/>
      <c r="L10" s="26">
        <v>664.75</v>
      </c>
      <c r="N10" s="92"/>
    </row>
    <row r="11" spans="1:14" x14ac:dyDescent="0.2">
      <c r="B11" s="28" t="s">
        <v>7</v>
      </c>
      <c r="C11" s="18">
        <v>2035.11</v>
      </c>
      <c r="D11" s="24"/>
      <c r="E11" s="18"/>
      <c r="F11" s="29">
        <v>4927.3999999999996</v>
      </c>
      <c r="G11" s="20"/>
      <c r="H11" s="23" t="s">
        <v>8</v>
      </c>
      <c r="I11" s="18">
        <v>0</v>
      </c>
      <c r="J11" s="10"/>
      <c r="K11" s="10"/>
      <c r="L11" s="26">
        <v>44</v>
      </c>
      <c r="N11" s="92"/>
    </row>
    <row r="12" spans="1:14" x14ac:dyDescent="0.2">
      <c r="B12" s="28" t="s">
        <v>60</v>
      </c>
      <c r="C12" s="18">
        <v>629.28</v>
      </c>
      <c r="D12" s="24"/>
      <c r="E12" s="18"/>
      <c r="F12" s="29">
        <v>0</v>
      </c>
      <c r="G12" s="20"/>
      <c r="H12" s="23" t="s">
        <v>10</v>
      </c>
      <c r="I12" s="18">
        <v>0</v>
      </c>
      <c r="J12" s="10"/>
      <c r="K12" s="10"/>
      <c r="L12" s="26">
        <v>600</v>
      </c>
      <c r="N12" s="92"/>
    </row>
    <row r="13" spans="1:14" x14ac:dyDescent="0.2">
      <c r="B13" s="28" t="s">
        <v>37</v>
      </c>
      <c r="C13" s="18">
        <v>2116.41</v>
      </c>
      <c r="D13" s="24"/>
      <c r="E13" s="18"/>
      <c r="F13" s="29">
        <v>781.92</v>
      </c>
      <c r="G13" s="20"/>
      <c r="H13" s="23" t="s">
        <v>11</v>
      </c>
      <c r="I13" s="18">
        <v>0</v>
      </c>
      <c r="J13" s="10"/>
      <c r="K13" s="10"/>
      <c r="L13" s="26">
        <v>0</v>
      </c>
      <c r="N13" s="92"/>
    </row>
    <row r="14" spans="1:14" x14ac:dyDescent="0.2">
      <c r="B14" s="28" t="s">
        <v>44</v>
      </c>
      <c r="C14" s="18">
        <v>0</v>
      </c>
      <c r="D14" s="24"/>
      <c r="E14" s="18"/>
      <c r="F14" s="29">
        <v>250</v>
      </c>
      <c r="G14" s="20"/>
      <c r="H14" s="23" t="s">
        <v>12</v>
      </c>
      <c r="I14" s="18">
        <v>605.80999999999995</v>
      </c>
      <c r="J14" s="10"/>
      <c r="K14" s="10"/>
      <c r="L14" s="26">
        <v>594.55999999999995</v>
      </c>
      <c r="N14" s="92"/>
    </row>
    <row r="15" spans="1:14" x14ac:dyDescent="0.2">
      <c r="B15" s="28" t="s">
        <v>43</v>
      </c>
      <c r="C15" s="18">
        <v>0</v>
      </c>
      <c r="D15" s="24"/>
      <c r="E15" s="18"/>
      <c r="F15" s="29">
        <v>1323.9</v>
      </c>
      <c r="G15" s="20"/>
      <c r="H15" s="23" t="s">
        <v>13</v>
      </c>
      <c r="I15" s="18">
        <v>1442</v>
      </c>
      <c r="J15" s="10"/>
      <c r="K15" s="10"/>
      <c r="L15" s="26">
        <v>1506.25</v>
      </c>
      <c r="N15" s="92"/>
    </row>
    <row r="16" spans="1:14" x14ac:dyDescent="0.2">
      <c r="B16" s="28" t="s">
        <v>53</v>
      </c>
      <c r="C16" s="18">
        <v>330</v>
      </c>
      <c r="D16" s="24"/>
      <c r="E16" s="18"/>
      <c r="F16" s="29">
        <v>0</v>
      </c>
      <c r="G16" s="20"/>
      <c r="H16" s="23" t="s">
        <v>14</v>
      </c>
      <c r="I16" s="18">
        <v>460</v>
      </c>
      <c r="J16" s="10"/>
      <c r="K16" s="10"/>
      <c r="L16" s="26">
        <v>460</v>
      </c>
      <c r="N16" s="92"/>
    </row>
    <row r="17" spans="2:14" x14ac:dyDescent="0.2">
      <c r="B17" s="23" t="s">
        <v>45</v>
      </c>
      <c r="C17" s="18">
        <v>0</v>
      </c>
      <c r="D17" s="24"/>
      <c r="E17" s="18"/>
      <c r="F17" s="29">
        <v>5000</v>
      </c>
      <c r="G17" s="20"/>
      <c r="H17" s="23" t="s">
        <v>15</v>
      </c>
      <c r="I17" s="18">
        <v>350.99</v>
      </c>
      <c r="J17" s="10"/>
      <c r="K17" s="10"/>
      <c r="L17" s="26">
        <v>338.01</v>
      </c>
      <c r="N17" s="92"/>
    </row>
    <row r="18" spans="2:14" x14ac:dyDescent="0.2">
      <c r="B18" s="30" t="s">
        <v>41</v>
      </c>
      <c r="C18" s="91">
        <v>2000</v>
      </c>
      <c r="D18" s="74"/>
      <c r="E18" s="18"/>
      <c r="F18" s="25">
        <v>2000</v>
      </c>
      <c r="G18" s="20"/>
      <c r="H18" s="23" t="s">
        <v>16</v>
      </c>
      <c r="I18" s="18">
        <v>243</v>
      </c>
      <c r="J18" s="10"/>
      <c r="K18" s="10"/>
      <c r="L18" s="26">
        <v>221.25</v>
      </c>
      <c r="N18" s="92"/>
    </row>
    <row r="19" spans="2:14" x14ac:dyDescent="0.2">
      <c r="B19" s="28" t="s">
        <v>17</v>
      </c>
      <c r="C19" s="31">
        <v>2400</v>
      </c>
      <c r="D19" s="32">
        <v>27233.8</v>
      </c>
      <c r="E19" s="18"/>
      <c r="F19" s="33">
        <v>2800</v>
      </c>
      <c r="G19" s="20"/>
      <c r="H19" s="23" t="s">
        <v>35</v>
      </c>
      <c r="I19" s="18">
        <v>314</v>
      </c>
      <c r="J19" s="10"/>
      <c r="K19" s="10"/>
      <c r="L19" s="26">
        <v>314</v>
      </c>
      <c r="N19" s="92"/>
    </row>
    <row r="20" spans="2:14" x14ac:dyDescent="0.2">
      <c r="B20" s="34" t="s">
        <v>18</v>
      </c>
      <c r="C20" s="21"/>
      <c r="D20" s="35">
        <f>SUM(D6:D19)</f>
        <v>81552.460000000006</v>
      </c>
      <c r="E20" s="36"/>
      <c r="F20" s="19">
        <f>SUM(F6:F19)</f>
        <v>89412.099999999991</v>
      </c>
      <c r="G20" s="20"/>
      <c r="H20" s="28" t="s">
        <v>57</v>
      </c>
      <c r="I20" s="18">
        <v>612</v>
      </c>
      <c r="J20" s="10"/>
      <c r="K20" s="10"/>
      <c r="L20" s="26">
        <v>330</v>
      </c>
      <c r="N20" s="92"/>
    </row>
    <row r="21" spans="2:14" x14ac:dyDescent="0.2">
      <c r="B21" s="34" t="s">
        <v>19</v>
      </c>
      <c r="C21" s="18"/>
      <c r="D21" s="37">
        <f>I36</f>
        <v>18430.690000000002</v>
      </c>
      <c r="E21" s="36"/>
      <c r="F21" s="33">
        <v>35093.440000000002</v>
      </c>
      <c r="G21" s="20"/>
      <c r="H21" s="28" t="s">
        <v>56</v>
      </c>
      <c r="I21" s="18">
        <v>24.49</v>
      </c>
      <c r="J21" s="10"/>
      <c r="K21" s="10"/>
      <c r="L21" s="26">
        <v>0</v>
      </c>
      <c r="N21" s="92"/>
    </row>
    <row r="22" spans="2:14" x14ac:dyDescent="0.2">
      <c r="B22" s="38"/>
      <c r="C22" s="31"/>
      <c r="D22" s="39">
        <f>D20-D21</f>
        <v>63121.770000000004</v>
      </c>
      <c r="E22" s="40"/>
      <c r="F22" s="41">
        <f>F20-F21</f>
        <v>54318.659999999989</v>
      </c>
      <c r="G22" s="20"/>
      <c r="H22" s="28" t="s">
        <v>20</v>
      </c>
      <c r="I22" s="93">
        <v>1492.2</v>
      </c>
      <c r="J22" s="10"/>
      <c r="K22" s="47"/>
      <c r="L22" s="26">
        <v>4701.53</v>
      </c>
      <c r="N22" s="92"/>
    </row>
    <row r="23" spans="2:14" ht="17" thickBot="1" x14ac:dyDescent="0.25">
      <c r="B23" s="5"/>
      <c r="C23" s="24"/>
      <c r="D23" s="24"/>
      <c r="E23" s="1"/>
      <c r="F23" s="2"/>
      <c r="H23" s="77" t="s">
        <v>58</v>
      </c>
      <c r="I23" s="10">
        <v>9.59</v>
      </c>
      <c r="K23" s="79"/>
      <c r="L23" s="78">
        <v>0</v>
      </c>
      <c r="N23" s="92"/>
    </row>
    <row r="24" spans="2:14" x14ac:dyDescent="0.2">
      <c r="B24" s="43" t="s">
        <v>21</v>
      </c>
      <c r="C24" s="44"/>
      <c r="D24" s="45"/>
      <c r="E24" s="1"/>
      <c r="F24" s="2"/>
      <c r="H24" s="77" t="s">
        <v>55</v>
      </c>
      <c r="I24" s="10">
        <v>127.44</v>
      </c>
      <c r="K24" s="79"/>
      <c r="L24" s="78">
        <v>0</v>
      </c>
      <c r="N24" s="92"/>
    </row>
    <row r="25" spans="2:14" x14ac:dyDescent="0.2">
      <c r="B25" s="51" t="s">
        <v>23</v>
      </c>
      <c r="C25" s="24"/>
      <c r="D25" s="49"/>
      <c r="E25" s="1"/>
      <c r="F25" s="2"/>
      <c r="G25" s="46"/>
      <c r="H25" s="23" t="s">
        <v>48</v>
      </c>
      <c r="I25" s="10">
        <v>530.41</v>
      </c>
      <c r="J25" s="42"/>
      <c r="K25" s="42"/>
      <c r="L25" s="26">
        <v>1546.03</v>
      </c>
      <c r="N25" s="92"/>
    </row>
    <row r="26" spans="2:14" x14ac:dyDescent="0.2">
      <c r="B26" s="51" t="s">
        <v>50</v>
      </c>
      <c r="C26" s="24"/>
      <c r="D26" s="49"/>
      <c r="E26" s="1"/>
      <c r="F26" s="2"/>
      <c r="G26" s="46"/>
      <c r="H26" s="23" t="s">
        <v>59</v>
      </c>
      <c r="I26" s="47">
        <v>3627.8</v>
      </c>
      <c r="J26" s="10"/>
      <c r="K26" s="47"/>
      <c r="L26" s="26">
        <v>18402.060000000001</v>
      </c>
      <c r="N26" s="92"/>
    </row>
    <row r="27" spans="2:14" x14ac:dyDescent="0.2">
      <c r="B27" s="48" t="s">
        <v>63</v>
      </c>
      <c r="C27" s="24">
        <v>22492.49</v>
      </c>
      <c r="D27" s="49"/>
      <c r="E27" s="53"/>
      <c r="F27" s="2"/>
      <c r="H27" s="79" t="s">
        <v>36</v>
      </c>
      <c r="I27" s="10">
        <v>0</v>
      </c>
      <c r="J27" s="79"/>
      <c r="L27" s="80">
        <v>981.67</v>
      </c>
      <c r="N27" s="92"/>
    </row>
    <row r="28" spans="2:14" x14ac:dyDescent="0.2">
      <c r="B28" s="55" t="s">
        <v>61</v>
      </c>
      <c r="C28" s="74">
        <v>20240.41</v>
      </c>
      <c r="D28" s="49"/>
      <c r="E28" s="24"/>
      <c r="F28" s="2"/>
      <c r="G28" s="46"/>
      <c r="H28" s="23" t="s">
        <v>22</v>
      </c>
      <c r="I28" s="10">
        <v>10</v>
      </c>
      <c r="J28" s="1"/>
      <c r="K28" s="10"/>
      <c r="L28" s="50">
        <v>10</v>
      </c>
      <c r="N28" s="92"/>
    </row>
    <row r="29" spans="2:14" x14ac:dyDescent="0.2">
      <c r="B29" s="48" t="s">
        <v>62</v>
      </c>
      <c r="C29" s="24">
        <v>20388.87</v>
      </c>
      <c r="D29" s="82">
        <f>C27+C28+C29</f>
        <v>63121.770000000004</v>
      </c>
      <c r="E29" s="24"/>
      <c r="F29" s="2"/>
      <c r="G29" s="52"/>
      <c r="H29" s="23" t="s">
        <v>31</v>
      </c>
      <c r="I29" s="10">
        <v>417.3</v>
      </c>
      <c r="J29" s="1"/>
      <c r="K29" s="10"/>
      <c r="L29" s="50">
        <v>539.5</v>
      </c>
      <c r="N29" s="92"/>
    </row>
    <row r="30" spans="2:14" ht="17" thickBot="1" x14ac:dyDescent="0.25">
      <c r="B30" s="81"/>
      <c r="C30" s="76"/>
      <c r="D30" s="83"/>
      <c r="E30" s="24"/>
      <c r="F30" s="2"/>
      <c r="G30" s="46"/>
      <c r="H30" s="23" t="s">
        <v>32</v>
      </c>
      <c r="I30" s="94">
        <v>0</v>
      </c>
      <c r="J30" s="47"/>
      <c r="K30" s="10"/>
      <c r="L30" s="50">
        <v>1407.24</v>
      </c>
      <c r="N30" s="92"/>
    </row>
    <row r="31" spans="2:14" x14ac:dyDescent="0.2">
      <c r="B31" s="5"/>
      <c r="C31" s="24"/>
      <c r="D31" s="24"/>
      <c r="E31" s="24"/>
      <c r="F31" s="2"/>
      <c r="G31" s="46"/>
      <c r="H31" s="23" t="s">
        <v>24</v>
      </c>
      <c r="I31" s="94">
        <v>1025.2</v>
      </c>
      <c r="J31" s="47"/>
      <c r="K31" s="10"/>
      <c r="L31" s="50">
        <v>0</v>
      </c>
      <c r="N31" s="92"/>
    </row>
    <row r="32" spans="2:14" x14ac:dyDescent="0.2">
      <c r="B32" s="61" t="s">
        <v>9</v>
      </c>
      <c r="C32" s="62"/>
      <c r="D32" s="63" t="s">
        <v>51</v>
      </c>
      <c r="E32" s="24"/>
      <c r="F32" s="2"/>
      <c r="G32" s="46"/>
      <c r="H32" s="23" t="s">
        <v>33</v>
      </c>
      <c r="I32" s="94">
        <v>20</v>
      </c>
      <c r="J32" s="47"/>
      <c r="K32" s="10"/>
      <c r="L32" s="50">
        <v>0</v>
      </c>
      <c r="N32" s="92"/>
    </row>
    <row r="33" spans="2:14" x14ac:dyDescent="0.2">
      <c r="B33" s="28" t="s">
        <v>28</v>
      </c>
      <c r="C33" s="24">
        <v>8078.42</v>
      </c>
      <c r="D33" s="64">
        <v>9603.0499999999993</v>
      </c>
      <c r="E33" s="24"/>
      <c r="F33" s="2"/>
      <c r="G33" s="46"/>
      <c r="H33" s="23" t="s">
        <v>25</v>
      </c>
      <c r="I33" s="94">
        <v>318.33</v>
      </c>
      <c r="J33" s="47"/>
      <c r="K33" s="10"/>
      <c r="L33" s="50">
        <v>181</v>
      </c>
      <c r="M33" t="s">
        <v>34</v>
      </c>
      <c r="N33" s="92"/>
    </row>
    <row r="34" spans="2:14" x14ac:dyDescent="0.2">
      <c r="B34" s="28" t="s">
        <v>29</v>
      </c>
      <c r="C34" s="24">
        <v>4343.72</v>
      </c>
      <c r="D34" s="64">
        <v>5501.71</v>
      </c>
      <c r="F34" s="2"/>
      <c r="G34" s="46"/>
      <c r="H34" s="23" t="s">
        <v>9</v>
      </c>
      <c r="I34" s="94">
        <v>4607.7700000000004</v>
      </c>
      <c r="J34" s="54"/>
      <c r="K34" s="10"/>
      <c r="L34" s="50">
        <v>0</v>
      </c>
      <c r="N34" s="92"/>
    </row>
    <row r="35" spans="2:14" ht="17" thickBot="1" x14ac:dyDescent="0.25">
      <c r="B35" s="28" t="s">
        <v>30</v>
      </c>
      <c r="C35" s="76">
        <v>120.29</v>
      </c>
      <c r="D35" s="66">
        <v>7026.34</v>
      </c>
      <c r="F35" s="2"/>
      <c r="G35" s="46"/>
      <c r="H35" s="23"/>
      <c r="I35" s="27"/>
      <c r="J35" s="24"/>
      <c r="K35" s="10"/>
      <c r="L35" s="50"/>
    </row>
    <row r="36" spans="2:14" x14ac:dyDescent="0.2">
      <c r="B36" s="70" t="s">
        <v>52</v>
      </c>
      <c r="C36" s="71">
        <f>C33+C34-C35</f>
        <v>12301.849999999999</v>
      </c>
      <c r="D36" s="72">
        <f>D33+D34-D35</f>
        <v>8078.4199999999983</v>
      </c>
      <c r="F36" s="2"/>
      <c r="G36" s="46"/>
      <c r="H36" s="38" t="s">
        <v>26</v>
      </c>
      <c r="I36" s="75">
        <f>SUM(I6:I35)</f>
        <v>18430.690000000002</v>
      </c>
      <c r="J36" s="39">
        <f>J25+J35</f>
        <v>0</v>
      </c>
      <c r="K36" s="40"/>
      <c r="L36" s="57">
        <f>SUM(L6:L34)</f>
        <v>35093.439999999995</v>
      </c>
    </row>
    <row r="37" spans="2:14" x14ac:dyDescent="0.2">
      <c r="F37" s="2"/>
      <c r="G37" s="46"/>
      <c r="I37" s="1"/>
      <c r="J37" s="1"/>
      <c r="K37" s="1"/>
      <c r="L37" s="4"/>
    </row>
    <row r="38" spans="2:14" ht="17" thickBot="1" x14ac:dyDescent="0.25">
      <c r="F38" s="2"/>
      <c r="G38" s="3"/>
      <c r="K38" s="1"/>
      <c r="L38" s="4"/>
    </row>
    <row r="39" spans="2:14" ht="17" thickBot="1" x14ac:dyDescent="0.25">
      <c r="B39" s="58" t="s">
        <v>9</v>
      </c>
      <c r="C39" s="59"/>
      <c r="D39" s="60"/>
      <c r="F39" s="2"/>
      <c r="G39" s="3"/>
      <c r="H39" s="87" t="s">
        <v>38</v>
      </c>
      <c r="I39" s="88"/>
      <c r="J39" s="89"/>
      <c r="K39" s="1"/>
      <c r="L39" s="4"/>
    </row>
    <row r="40" spans="2:14" x14ac:dyDescent="0.2">
      <c r="B40" s="55" t="s">
        <v>27</v>
      </c>
      <c r="C40" s="1"/>
      <c r="D40" s="56"/>
      <c r="F40" s="2"/>
      <c r="G40" s="3"/>
      <c r="H40" s="55" t="s">
        <v>39</v>
      </c>
      <c r="I40" s="1">
        <v>0</v>
      </c>
      <c r="J40" s="84"/>
      <c r="K40" s="1"/>
      <c r="L40" s="4"/>
    </row>
    <row r="41" spans="2:14" ht="17" thickBot="1" x14ac:dyDescent="0.25">
      <c r="B41" s="55" t="s">
        <v>52</v>
      </c>
      <c r="C41" s="1">
        <v>12301.85</v>
      </c>
      <c r="D41" s="84"/>
      <c r="F41" s="2"/>
      <c r="G41" s="3"/>
      <c r="H41" s="55" t="s">
        <v>40</v>
      </c>
      <c r="I41" s="90">
        <v>120.29</v>
      </c>
      <c r="J41" s="84"/>
      <c r="K41" s="1"/>
      <c r="L41" s="4"/>
    </row>
    <row r="42" spans="2:14" ht="18" thickTop="1" thickBot="1" x14ac:dyDescent="0.25">
      <c r="B42" s="55"/>
      <c r="C42" s="1"/>
      <c r="D42" s="84"/>
      <c r="G42" s="3"/>
      <c r="H42" s="67"/>
      <c r="I42" s="85">
        <f>SUM(I40:I41)</f>
        <v>120.29</v>
      </c>
      <c r="J42" s="86"/>
      <c r="K42" s="1"/>
      <c r="L42" s="4"/>
    </row>
    <row r="43" spans="2:14" x14ac:dyDescent="0.2">
      <c r="B43" s="55"/>
      <c r="C43" s="65">
        <f>C41-C42</f>
        <v>12301.85</v>
      </c>
      <c r="D43" s="84"/>
      <c r="E43" s="24"/>
      <c r="G43" s="3"/>
      <c r="I43" s="1"/>
      <c r="J43" s="1"/>
    </row>
    <row r="44" spans="2:14" ht="17" thickBot="1" x14ac:dyDescent="0.25">
      <c r="B44" s="67"/>
      <c r="C44" s="68"/>
      <c r="D44" s="69"/>
      <c r="E44" s="53"/>
    </row>
    <row r="45" spans="2:14" x14ac:dyDescent="0.2">
      <c r="E45" s="24"/>
    </row>
    <row r="46" spans="2:14" x14ac:dyDescent="0.2">
      <c r="E46" s="24"/>
    </row>
    <row r="47" spans="2:14" x14ac:dyDescent="0.2">
      <c r="E47" s="24"/>
    </row>
    <row r="48" spans="2:14" x14ac:dyDescent="0.2">
      <c r="E48" s="1"/>
    </row>
  </sheetData>
  <pageMargins left="0.7" right="0.7" top="0.75" bottom="0.75" header="0.3" footer="0.3"/>
  <pageSetup paperSize="9" scale="67" orientation="landscape" horizontalDpi="0" verticalDpi="0" copies="1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Squire</dc:creator>
  <cp:lastModifiedBy>Terry Squire</cp:lastModifiedBy>
  <cp:lastPrinted>2022-05-18T10:34:36Z</cp:lastPrinted>
  <dcterms:created xsi:type="dcterms:W3CDTF">2022-05-15T20:44:08Z</dcterms:created>
  <dcterms:modified xsi:type="dcterms:W3CDTF">2026-05-19T11:54:42Z</dcterms:modified>
</cp:coreProperties>
</file>